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Обзор" sheetId="1" r:id="rId1"/>
  </sheets>
  <definedNames>
    <definedName name="_xlnm.Print_Titles" localSheetId="0">'Обзор'!$7:$8</definedName>
    <definedName name="_xlnm.Print_Area" localSheetId="0">'Обзор'!$A$1:$E$154</definedName>
  </definedNames>
  <calcPr fullCalcOnLoad="1"/>
</workbook>
</file>

<file path=xl/sharedStrings.xml><?xml version="1.0" encoding="utf-8"?>
<sst xmlns="http://schemas.openxmlformats.org/spreadsheetml/2006/main" count="273" uniqueCount="123">
  <si>
    <t>Наименование  показателя</t>
  </si>
  <si>
    <t>Значение  показателя</t>
  </si>
  <si>
    <t>Ед. изм.</t>
  </si>
  <si>
    <t>отчетый  период</t>
  </si>
  <si>
    <t>соответствующий  период  прошлого  года</t>
  </si>
  <si>
    <t>Выручка  от  реализации  продукции,  работ,  услуг  на  душу  населения</t>
  </si>
  <si>
    <t>млн. руб.</t>
  </si>
  <si>
    <t>тыс.руб.</t>
  </si>
  <si>
    <t>млн.руб.</t>
  </si>
  <si>
    <t>%</t>
  </si>
  <si>
    <t>руб.</t>
  </si>
  <si>
    <t>в  том  числе  :</t>
  </si>
  <si>
    <t>Сельское  хозяйство</t>
  </si>
  <si>
    <t>Строительство</t>
  </si>
  <si>
    <t>Введено  жилья  на  душу  населения</t>
  </si>
  <si>
    <t>Пассажирооборот</t>
  </si>
  <si>
    <t>тыс. руб.</t>
  </si>
  <si>
    <t>тыс. чел.</t>
  </si>
  <si>
    <t>Среднесписочная  численность  работающих,  всего</t>
  </si>
  <si>
    <t>в том  числе :</t>
  </si>
  <si>
    <t>Выплаты  социального  характера</t>
  </si>
  <si>
    <t>Фонд  оплаты  труда</t>
  </si>
  <si>
    <t>Реальный  доход  населения</t>
  </si>
  <si>
    <t>раз</t>
  </si>
  <si>
    <t>Численность  населения  с  доходами  ниже  прожиточного  минимума</t>
  </si>
  <si>
    <t>Доля  населения  с  доходами  ниже  прожиточного  минимума</t>
  </si>
  <si>
    <t>в  том  числе  по  бюджетным  учреждениям</t>
  </si>
  <si>
    <t>Задолженность  по  заработной  плате  в  целом  по  МО</t>
  </si>
  <si>
    <t xml:space="preserve"> </t>
  </si>
  <si>
    <t>Уровень  жизни  населения</t>
  </si>
  <si>
    <t>Динамика,  %</t>
  </si>
  <si>
    <t>Лесное  хозяйство  и  предоставление  услуг  в  этой  области*</t>
  </si>
  <si>
    <t>Добыча  полезных  ископаемых</t>
  </si>
  <si>
    <t>Обрабатывающие  производства</t>
  </si>
  <si>
    <t>Производство  и  распределение  электроэнергии,  газа  и  воды**</t>
  </si>
  <si>
    <t>Оптовая  и  розничная  торговля,  ремонт  автотранспортных  средств,  мотоциклов,  бытовых  изделий  и  предметов  личного  пользования</t>
  </si>
  <si>
    <t>Транспорт  и  связь</t>
  </si>
  <si>
    <t>Прочие</t>
  </si>
  <si>
    <t>План  по  налогам  и  сборам  в  консолидированный  местный  бюджет  (сумма  бюджетов  муниципального  района  и  городских  и  сельских  поселений)</t>
  </si>
  <si>
    <t>Поступления  налогов  и сборов  в  консолидированный  местный  бюджет  (сумма  бюджетов  муниципального  района  и  городских  и  сельских  поселений)</t>
  </si>
  <si>
    <t>Обеспеченность  собственными  доходами  консолидированного  местного  бюджета  на  душу  населения</t>
  </si>
  <si>
    <t xml:space="preserve">Итоги  развития  МО </t>
  </si>
  <si>
    <t>Состояние  основных  видов  экономической  деятельности  хозяйствующих  субъектов  МО</t>
  </si>
  <si>
    <t>Индекс  физического  объема</t>
  </si>
  <si>
    <t>млн.  руб.</t>
  </si>
  <si>
    <t>Ввод  в  действие  жилых  домов</t>
  </si>
  <si>
    <t>кв.  м.</t>
  </si>
  <si>
    <t>тыс.  т/км</t>
  </si>
  <si>
    <t>тыс.  пас/км</t>
  </si>
  <si>
    <t xml:space="preserve">Ед. </t>
  </si>
  <si>
    <t>Объем  инвестиций  в  основной  капитал  за  счет  всех  источников  финансирования:</t>
  </si>
  <si>
    <t>прибыль</t>
  </si>
  <si>
    <t>амортизация</t>
  </si>
  <si>
    <t>бюджетные  средства</t>
  </si>
  <si>
    <t>Демографические  процессы****</t>
  </si>
  <si>
    <t>Коэффициент  естественного  прироста  (убыли)  населения  (разница  между  числом  родившихся  человек  на  1000  человек  населения  и  числом  умерших  человек  на  1000  человек  населения)</t>
  </si>
  <si>
    <t>чел.</t>
  </si>
  <si>
    <t>Половая  структура  населения:</t>
  </si>
  <si>
    <t>мужчины</t>
  </si>
  <si>
    <t>тыс.  чел.</t>
  </si>
  <si>
    <t>женщины</t>
  </si>
  <si>
    <t>Возрастная  структура  населения:</t>
  </si>
  <si>
    <t>моложе  трудоспособного  возраста</t>
  </si>
  <si>
    <t>трудоспособный  возраст</t>
  </si>
  <si>
    <t>старше  трудоспособного  возраст</t>
  </si>
  <si>
    <t>Миграция  населения  (разница  между  числом  прибывших  и  числом  выбывших,  приток  (+),  отток  (-)</t>
  </si>
  <si>
    <t>Удельный  вес  численности  городского  населения  в  общей  численности  населения</t>
  </si>
  <si>
    <t>Удельный  вес  численности  сельского  населения  в  общей  численности  населения</t>
  </si>
  <si>
    <t>Численность  населения - всего</t>
  </si>
  <si>
    <t>Занятые  в  экономике</t>
  </si>
  <si>
    <t>в  том  числе  работающие по  найму</t>
  </si>
  <si>
    <t>Учащиеся  16  лет  и  старше</t>
  </si>
  <si>
    <t>Не  занятые  в  экономике</t>
  </si>
  <si>
    <t>в  том  числе  безработные  граждане</t>
  </si>
  <si>
    <t>Доля  занятых  на  малых  предприятиях  в  общей  численности  занятых  в  экономике  -  всего,  в  т.ч.  по  видам  экономической  деятельности:</t>
  </si>
  <si>
    <t>Производство  и  распределение  электроэнергии,  газа  и  воды</t>
  </si>
  <si>
    <t>Прочие,  в  том  числе:</t>
  </si>
  <si>
    <t>Граждане  (физические  лица),  занимающиеся предпринимательской  деятельностью  без  образования  юридического  лица  (индивидуальные  предприниматели,  главы  КФХ)</t>
  </si>
  <si>
    <t>Государственное  управление  и  обеспечение  военной  безопасности,  обязательное  социальное  страхование</t>
  </si>
  <si>
    <t>Образование</t>
  </si>
  <si>
    <t>Здравоохранение  и  предоставление  социальных  услуг</t>
  </si>
  <si>
    <t>Предоставление  прочих  коммунальных,  социальных  и  персональных  услуг</t>
  </si>
  <si>
    <t>В  том  числе  из  общей  численности  работающих  численность  работников  бюджетной  сферы,  финансируемой  из  консолидированного  местного  бюджета - всего,</t>
  </si>
  <si>
    <t>из  них  по  отраслям  социальной  сферы:</t>
  </si>
  <si>
    <t>Здравоохранение</t>
  </si>
  <si>
    <t>Культура  и  искусство</t>
  </si>
  <si>
    <t>Физическая  культура</t>
  </si>
  <si>
    <t>Социальная  защита</t>
  </si>
  <si>
    <t>Управление</t>
  </si>
  <si>
    <t>Уровень  регистрируемой  безработицы  (к  трудоспособному  населению)</t>
  </si>
  <si>
    <t xml:space="preserve">Среднедушевой  денежный  доход </t>
  </si>
  <si>
    <t>Среднемесячная  начисленная  заработная  плата  (без  выплат  социального  характера) - всего,</t>
  </si>
  <si>
    <t>*  Раздел  "Лесное  хозяйство  и  предоставление  услуг  в  этой  области"  включает  лесозаготовки.</t>
  </si>
  <si>
    <t>** Раздел  "Производство  и  распределение  электроэнергии,  газа  и  воды"  охватывает  электроэнергетику  (код  11100),  а  также  группировки  ОКОНХ  "Наружное  освещение"  (код  90212),  "Газоснабжение"  (код  90214)  и  "Теплоснабжение"  (код  90215),  отнесенные  в  ОКОНХ  к  отрасли  "Коммунальное  хозяйство".</t>
  </si>
  <si>
    <t>***  Индекс  промышленного  производства  исчисляется  по  видам  экономической  деятельности  "Добыча  полезных  ископаемых",  "Обрабатывающие  производства",  "Производство  и  распределение  электроэнергии,  газа  и  воды"  в  сопоставимых  ценах.</t>
  </si>
  <si>
    <t>Трудовые  ресурсы****</t>
  </si>
  <si>
    <t>Индекс  физического  объема  промышленного  производства  (C+D+E)***:</t>
  </si>
  <si>
    <t>х - информация  отсутствует</t>
  </si>
  <si>
    <t>х</t>
  </si>
  <si>
    <t>Прожиточный  минимум (начиная  со  2  квартала,  расчитывается  среднее  значение  за  период) для трудоспособного населения</t>
  </si>
  <si>
    <t>удельный  вес  в  общей  численности  населения</t>
  </si>
  <si>
    <t>Индекс  физического  объема  в  сельхозорганизациях и КФХ</t>
  </si>
  <si>
    <r>
      <t>****</t>
    </r>
    <r>
      <rPr>
        <b/>
        <u val="single"/>
        <sz val="12"/>
        <rFont val="Times New Roman"/>
        <family val="1"/>
      </rPr>
      <t>Примечание:</t>
    </r>
    <r>
      <rPr>
        <b/>
        <sz val="12"/>
        <rFont val="Times New Roman"/>
        <family val="1"/>
      </rPr>
      <t xml:space="preserve">  разделы  "Демографические  процессы",  "Трудовые  ресурсы"  заполняются  по  итогам  года.</t>
    </r>
  </si>
  <si>
    <t>Доля  прибыльных  предприятий</t>
  </si>
  <si>
    <t>Доля  убыточных  предприятий</t>
  </si>
  <si>
    <t>Прибыль  прибыльно  работающих  предприятий (с  КФХ) (без филиала КВСУ)</t>
  </si>
  <si>
    <t>Убыток (без филиала КВСУ)</t>
  </si>
  <si>
    <t xml:space="preserve">в  муниципальном  образовании  "Тулунский  район"                                                                                               </t>
  </si>
  <si>
    <t>Удельный  вес  выручки  предприятий  малого  бизнеса  в  выручке  в  целом  по  МО (с ИП и КФХ)</t>
  </si>
  <si>
    <t>Сельское  хозяйство (с КФХ)</t>
  </si>
  <si>
    <t>аналитический  отчет  о  социально-экономической  ситуации</t>
  </si>
  <si>
    <t>Покупательная  способность  денежных  доходов  работающего  населения (соотношение  среднедушевых    денежных  доходов  и  прожиточного  минимума)</t>
  </si>
  <si>
    <t>УТОЧНЁННЫЙ</t>
  </si>
  <si>
    <t xml:space="preserve">за I полугодие 2014 года                                                                                          </t>
  </si>
  <si>
    <r>
      <t xml:space="preserve">Выручка  от  реализации  продукции,  услуг (в   дйствующих ценах) - всего,                                                                        </t>
    </r>
    <r>
      <rPr>
        <i/>
        <sz val="12"/>
        <rFont val="Arial Cyr"/>
        <family val="2"/>
      </rPr>
      <t>в  том  числе  по  видам  экономической  деятельности:</t>
    </r>
  </si>
  <si>
    <r>
      <t>Добыча  полезных  ископаемых  (С)</t>
    </r>
    <r>
      <rPr>
        <sz val="12"/>
        <rFont val="Arial Cyr"/>
        <family val="2"/>
      </rPr>
      <t>:</t>
    </r>
    <r>
      <rPr>
        <i/>
        <sz val="12"/>
        <rFont val="Arial Cyr"/>
        <family val="2"/>
      </rPr>
      <t xml:space="preserve">                                                               Объем  отгруженных  товаров  собственного производства,  выполненных  работ  и  услуг</t>
    </r>
  </si>
  <si>
    <r>
      <t>Обрабатывающие  производства  (D)</t>
    </r>
    <r>
      <rPr>
        <sz val="12"/>
        <rFont val="Arial Cyr"/>
        <family val="2"/>
      </rPr>
      <t>:</t>
    </r>
    <r>
      <rPr>
        <i/>
        <sz val="12"/>
        <rFont val="Arial Cyr"/>
        <family val="2"/>
      </rPr>
      <t xml:space="preserve">                                                          Объем  отгруженных  товаров  собственного  производства,  выполненных  работ  и  услуг                                                                                                                                          </t>
    </r>
  </si>
  <si>
    <r>
      <t>Производство  и  распределение  электроэнергии,  газа  и  воды  (Е)</t>
    </r>
    <r>
      <rPr>
        <sz val="12"/>
        <rFont val="Arial Cyr"/>
        <family val="2"/>
      </rPr>
      <t>:</t>
    </r>
    <r>
      <rPr>
        <i/>
        <sz val="12"/>
        <rFont val="Arial Cyr"/>
        <family val="2"/>
      </rPr>
      <t xml:space="preserve">                                                                                                                            Объем  отгруженных  товаров  собственного  производства,  выполненных  работ  и  услуг</t>
    </r>
  </si>
  <si>
    <r>
      <t>Сельское  хозяйство</t>
    </r>
    <r>
      <rPr>
        <sz val="12"/>
        <rFont val="Arial Cyr"/>
        <family val="2"/>
      </rPr>
      <t>:</t>
    </r>
    <r>
      <rPr>
        <i/>
        <sz val="12"/>
        <rFont val="Arial Cyr"/>
        <family val="2"/>
      </rPr>
      <t xml:space="preserve">                                                                                                    Валовый  выпуск  продукции  в  сельхозорганизациях                                                                                                                                     и  КФХ</t>
    </r>
  </si>
  <si>
    <r>
      <t>Строительство</t>
    </r>
    <r>
      <rPr>
        <sz val="12"/>
        <rFont val="Arial Cyr"/>
        <family val="2"/>
      </rPr>
      <t>:</t>
    </r>
    <r>
      <rPr>
        <i/>
        <sz val="12"/>
        <rFont val="Arial Cyr"/>
        <family val="2"/>
      </rPr>
      <t xml:space="preserve">                                                                                                    Объем  работ                                                                                                                                     </t>
    </r>
  </si>
  <si>
    <r>
      <t>Транспорт</t>
    </r>
    <r>
      <rPr>
        <sz val="12"/>
        <rFont val="Arial Cyr"/>
        <family val="2"/>
      </rPr>
      <t>:</t>
    </r>
    <r>
      <rPr>
        <i/>
        <sz val="12"/>
        <rFont val="Arial Cyr"/>
        <family val="2"/>
      </rPr>
      <t xml:space="preserve">                                                                                                    Грузооборот                                                                                                                                     </t>
    </r>
  </si>
  <si>
    <r>
      <t>Торговля</t>
    </r>
    <r>
      <rPr>
        <sz val="12"/>
        <rFont val="Arial Cyr"/>
        <family val="2"/>
      </rPr>
      <t>:</t>
    </r>
    <r>
      <rPr>
        <i/>
        <sz val="12"/>
        <rFont val="Arial Cyr"/>
        <family val="2"/>
      </rPr>
      <t xml:space="preserve">                                                                                                    Розничный товарооборот                                                                                                                                 </t>
    </r>
  </si>
  <si>
    <r>
      <t>Малый  бизнес</t>
    </r>
    <r>
      <rPr>
        <sz val="12"/>
        <rFont val="Arial Cyr"/>
        <family val="2"/>
      </rPr>
      <t>:</t>
    </r>
    <r>
      <rPr>
        <i/>
        <sz val="12"/>
        <rFont val="Arial Cyr"/>
        <family val="2"/>
      </rPr>
      <t xml:space="preserve">                                                                                                    Число  действующих  малых  предприятий (с КФХ) - всего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</si>
</sst>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0.0000000"/>
    <numFmt numFmtId="170" formatCode="0.00000000"/>
    <numFmt numFmtId="171" formatCode="0.000000000"/>
  </numFmts>
  <fonts count="33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i/>
      <sz val="12"/>
      <name val="Arial Cyr"/>
      <family val="2"/>
    </font>
    <font>
      <b/>
      <sz val="16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u val="single"/>
      <sz val="14"/>
      <name val="Arial Cyr"/>
      <family val="2"/>
    </font>
    <font>
      <sz val="10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name val="Arial Cyr"/>
      <family val="2"/>
    </font>
    <font>
      <b/>
      <u val="single"/>
      <sz val="12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Fill="1" applyAlignment="1">
      <alignment/>
    </xf>
    <xf numFmtId="0" fontId="4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168" fontId="1" fillId="0" borderId="12" xfId="0" applyNumberFormat="1" applyFont="1" applyFill="1" applyBorder="1" applyAlignment="1">
      <alignment horizontal="center" vertical="center" wrapText="1"/>
    </xf>
    <xf numFmtId="168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168" fontId="1" fillId="0" borderId="12" xfId="0" applyNumberFormat="1" applyFont="1" applyBorder="1" applyAlignment="1">
      <alignment horizontal="center" vertical="center" wrapText="1"/>
    </xf>
    <xf numFmtId="168" fontId="1" fillId="0" borderId="13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168" fontId="1" fillId="0" borderId="15" xfId="0" applyNumberFormat="1" applyFont="1" applyBorder="1" applyAlignment="1">
      <alignment horizontal="center" vertical="center" wrapText="1"/>
    </xf>
    <xf numFmtId="168" fontId="1" fillId="0" borderId="12" xfId="0" applyNumberFormat="1" applyFont="1" applyBorder="1" applyAlignment="1">
      <alignment horizontal="center" vertical="center" wrapText="1"/>
    </xf>
    <xf numFmtId="168" fontId="1" fillId="0" borderId="13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32" fillId="0" borderId="11" xfId="0" applyFont="1" applyBorder="1" applyAlignment="1">
      <alignment horizontal="left" vertical="center" wrapText="1"/>
    </xf>
    <xf numFmtId="0" fontId="31" fillId="0" borderId="11" xfId="0" applyFont="1" applyBorder="1" applyAlignment="1">
      <alignment horizontal="left" vertical="center" wrapText="1"/>
    </xf>
    <xf numFmtId="168" fontId="1" fillId="24" borderId="12" xfId="0" applyNumberFormat="1" applyFont="1" applyFill="1" applyBorder="1" applyAlignment="1">
      <alignment horizontal="center" vertical="center" wrapText="1"/>
    </xf>
    <xf numFmtId="167" fontId="1" fillId="0" borderId="12" xfId="0" applyNumberFormat="1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67" fontId="4" fillId="0" borderId="11" xfId="0" applyNumberFormat="1" applyFont="1" applyBorder="1" applyAlignment="1">
      <alignment horizontal="left" vertical="center" wrapText="1"/>
    </xf>
    <xf numFmtId="0" fontId="31" fillId="0" borderId="11" xfId="0" applyFont="1" applyBorder="1" applyAlignment="1">
      <alignment horizontal="right" vertical="center" wrapText="1"/>
    </xf>
    <xf numFmtId="0" fontId="31" fillId="0" borderId="11" xfId="0" applyFont="1" applyFill="1" applyBorder="1" applyAlignment="1">
      <alignment horizontal="left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right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168" fontId="1" fillId="0" borderId="17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9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167" fontId="2" fillId="0" borderId="14" xfId="0" applyNumberFormat="1" applyFont="1" applyBorder="1" applyAlignment="1">
      <alignment horizontal="center" vertical="center" wrapText="1"/>
    </xf>
    <xf numFmtId="167" fontId="3" fillId="0" borderId="18" xfId="0" applyNumberFormat="1" applyFont="1" applyBorder="1" applyAlignment="1">
      <alignment horizontal="center" vertical="center" wrapText="1"/>
    </xf>
    <xf numFmtId="167" fontId="3" fillId="0" borderId="19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7"/>
  <sheetViews>
    <sheetView tabSelected="1" view="pageBreakPreview" zoomScale="75" zoomScaleNormal="75" zoomScaleSheetLayoutView="75" zoomScalePageLayoutView="0" workbookViewId="0" topLeftCell="A1">
      <pane xSplit="2" ySplit="9" topLeftCell="C43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D46" sqref="D46"/>
    </sheetView>
  </sheetViews>
  <sheetFormatPr defaultColWidth="9.00390625" defaultRowHeight="12.75"/>
  <cols>
    <col min="1" max="1" width="70.875" style="9" customWidth="1"/>
    <col min="2" max="2" width="13.75390625" style="9" customWidth="1"/>
    <col min="3" max="3" width="19.25390625" style="9" customWidth="1"/>
    <col min="4" max="4" width="19.75390625" style="9" customWidth="1"/>
    <col min="5" max="5" width="20.375" style="9" customWidth="1"/>
  </cols>
  <sheetData>
    <row r="1" spans="1:5" ht="26.25" customHeight="1">
      <c r="A1" s="39" t="s">
        <v>112</v>
      </c>
      <c r="B1" s="53"/>
      <c r="C1" s="53"/>
      <c r="D1" s="53"/>
      <c r="E1" s="53"/>
    </row>
    <row r="2" spans="1:5" ht="24" customHeight="1">
      <c r="A2" s="39" t="s">
        <v>110</v>
      </c>
      <c r="B2" s="53"/>
      <c r="C2" s="53"/>
      <c r="D2" s="53"/>
      <c r="E2" s="53"/>
    </row>
    <row r="3" spans="1:5" ht="22.5" customHeight="1">
      <c r="A3" s="39" t="s">
        <v>107</v>
      </c>
      <c r="B3" s="40"/>
      <c r="C3" s="40"/>
      <c r="D3" s="40"/>
      <c r="E3" s="40"/>
    </row>
    <row r="4" spans="1:5" ht="22.5" customHeight="1">
      <c r="A4" s="39" t="s">
        <v>113</v>
      </c>
      <c r="B4" s="40"/>
      <c r="C4" s="40"/>
      <c r="D4" s="40"/>
      <c r="E4" s="40"/>
    </row>
    <row r="5" spans="1:5" ht="18.75" customHeight="1">
      <c r="A5" s="65"/>
      <c r="B5" s="65"/>
      <c r="C5" s="65"/>
      <c r="D5" s="65"/>
      <c r="E5" s="65"/>
    </row>
    <row r="6" spans="1:5" ht="15.75" thickBot="1">
      <c r="A6" s="57"/>
      <c r="B6" s="58"/>
      <c r="C6" s="58"/>
      <c r="D6" s="58"/>
      <c r="E6" s="58"/>
    </row>
    <row r="7" spans="1:5" ht="15">
      <c r="A7" s="59" t="s">
        <v>0</v>
      </c>
      <c r="B7" s="61" t="s">
        <v>2</v>
      </c>
      <c r="C7" s="61" t="s">
        <v>1</v>
      </c>
      <c r="D7" s="61"/>
      <c r="E7" s="63" t="s">
        <v>30</v>
      </c>
    </row>
    <row r="8" spans="1:5" ht="45.75" thickBot="1">
      <c r="A8" s="60"/>
      <c r="B8" s="62"/>
      <c r="C8" s="3" t="s">
        <v>3</v>
      </c>
      <c r="D8" s="3" t="s">
        <v>4</v>
      </c>
      <c r="E8" s="64"/>
    </row>
    <row r="9" spans="1:5" s="7" customFormat="1" ht="18.75" customHeight="1">
      <c r="A9" s="54" t="s">
        <v>41</v>
      </c>
      <c r="B9" s="55"/>
      <c r="C9" s="55"/>
      <c r="D9" s="55"/>
      <c r="E9" s="56"/>
    </row>
    <row r="10" spans="1:5" s="7" customFormat="1" ht="48" customHeight="1">
      <c r="A10" s="17" t="s">
        <v>114</v>
      </c>
      <c r="B10" s="18" t="s">
        <v>6</v>
      </c>
      <c r="C10" s="19">
        <f>SUM(C11:C19)</f>
        <v>2441.6000000000004</v>
      </c>
      <c r="D10" s="19">
        <f>SUM(D11:D19)</f>
        <v>3418.6000000000004</v>
      </c>
      <c r="E10" s="20">
        <f aca="true" t="shared" si="0" ref="E10:E27">C10/D10*100</f>
        <v>71.42104955244838</v>
      </c>
    </row>
    <row r="11" spans="1:5" s="7" customFormat="1" ht="15">
      <c r="A11" s="21" t="s">
        <v>109</v>
      </c>
      <c r="B11" s="18" t="s">
        <v>6</v>
      </c>
      <c r="C11" s="19">
        <v>123.5</v>
      </c>
      <c r="D11" s="19">
        <v>124.9</v>
      </c>
      <c r="E11" s="20">
        <f t="shared" si="0"/>
        <v>98.8791032826261</v>
      </c>
    </row>
    <row r="12" spans="1:5" s="7" customFormat="1" ht="18.75" customHeight="1">
      <c r="A12" s="21" t="s">
        <v>31</v>
      </c>
      <c r="B12" s="18" t="s">
        <v>6</v>
      </c>
      <c r="C12" s="19">
        <v>99.7</v>
      </c>
      <c r="D12" s="19">
        <v>101.1</v>
      </c>
      <c r="E12" s="20">
        <f t="shared" si="0"/>
        <v>98.61523244312562</v>
      </c>
    </row>
    <row r="13" spans="1:5" s="7" customFormat="1" ht="15">
      <c r="A13" s="21" t="s">
        <v>32</v>
      </c>
      <c r="B13" s="18" t="s">
        <v>6</v>
      </c>
      <c r="C13" s="19">
        <v>1848</v>
      </c>
      <c r="D13" s="19">
        <v>2791.1</v>
      </c>
      <c r="E13" s="20">
        <f>C13/D13*100</f>
        <v>66.21045465945326</v>
      </c>
    </row>
    <row r="14" spans="1:5" s="7" customFormat="1" ht="15">
      <c r="A14" s="21" t="s">
        <v>33</v>
      </c>
      <c r="B14" s="18" t="s">
        <v>6</v>
      </c>
      <c r="C14" s="19">
        <v>0</v>
      </c>
      <c r="D14" s="19">
        <v>0</v>
      </c>
      <c r="E14" s="20" t="e">
        <v>#DIV/0!</v>
      </c>
    </row>
    <row r="15" spans="1:5" s="7" customFormat="1" ht="30">
      <c r="A15" s="21" t="s">
        <v>34</v>
      </c>
      <c r="B15" s="18" t="s">
        <v>6</v>
      </c>
      <c r="C15" s="19">
        <v>8.8</v>
      </c>
      <c r="D15" s="19">
        <v>6.5</v>
      </c>
      <c r="E15" s="20">
        <f t="shared" si="0"/>
        <v>135.3846153846154</v>
      </c>
    </row>
    <row r="16" spans="1:5" s="7" customFormat="1" ht="15">
      <c r="A16" s="21" t="s">
        <v>13</v>
      </c>
      <c r="B16" s="18" t="s">
        <v>6</v>
      </c>
      <c r="C16" s="19">
        <v>61.5</v>
      </c>
      <c r="D16" s="19">
        <v>74.3</v>
      </c>
      <c r="E16" s="20">
        <f t="shared" si="0"/>
        <v>82.77254374158815</v>
      </c>
    </row>
    <row r="17" spans="1:5" s="7" customFormat="1" ht="45">
      <c r="A17" s="21" t="s">
        <v>35</v>
      </c>
      <c r="B17" s="18" t="s">
        <v>6</v>
      </c>
      <c r="C17" s="22">
        <v>272.4</v>
      </c>
      <c r="D17" s="22">
        <v>287.3</v>
      </c>
      <c r="E17" s="20">
        <f t="shared" si="0"/>
        <v>94.81378350156629</v>
      </c>
    </row>
    <row r="18" spans="1:5" s="7" customFormat="1" ht="15">
      <c r="A18" s="21" t="s">
        <v>36</v>
      </c>
      <c r="B18" s="18" t="s">
        <v>6</v>
      </c>
      <c r="C18" s="22">
        <v>3.4</v>
      </c>
      <c r="D18" s="22">
        <v>3.1</v>
      </c>
      <c r="E18" s="20">
        <f t="shared" si="0"/>
        <v>109.6774193548387</v>
      </c>
    </row>
    <row r="19" spans="1:5" s="7" customFormat="1" ht="15">
      <c r="A19" s="21" t="s">
        <v>37</v>
      </c>
      <c r="B19" s="18" t="s">
        <v>6</v>
      </c>
      <c r="C19" s="22">
        <v>24.3</v>
      </c>
      <c r="D19" s="22">
        <v>30.3</v>
      </c>
      <c r="E19" s="20">
        <f t="shared" si="0"/>
        <v>80.19801980198021</v>
      </c>
    </row>
    <row r="20" spans="1:5" s="7" customFormat="1" ht="33.75" customHeight="1">
      <c r="A20" s="17" t="s">
        <v>5</v>
      </c>
      <c r="B20" s="18" t="s">
        <v>7</v>
      </c>
      <c r="C20" s="22">
        <f>C10/C69</f>
        <v>92.86121781462748</v>
      </c>
      <c r="D20" s="22">
        <f>D10/D69</f>
        <v>128.50430402586176</v>
      </c>
      <c r="E20" s="20">
        <f t="shared" si="0"/>
        <v>72.26311874809966</v>
      </c>
    </row>
    <row r="21" spans="1:5" s="7" customFormat="1" ht="33.75" customHeight="1">
      <c r="A21" s="17" t="s">
        <v>105</v>
      </c>
      <c r="B21" s="18" t="s">
        <v>8</v>
      </c>
      <c r="C21" s="19">
        <v>48.1</v>
      </c>
      <c r="D21" s="19">
        <v>54.8</v>
      </c>
      <c r="E21" s="20">
        <f t="shared" si="0"/>
        <v>87.77372262773724</v>
      </c>
    </row>
    <row r="22" spans="1:5" s="7" customFormat="1" ht="15">
      <c r="A22" s="17" t="s">
        <v>106</v>
      </c>
      <c r="B22" s="18" t="s">
        <v>6</v>
      </c>
      <c r="C22" s="19">
        <v>11.6</v>
      </c>
      <c r="D22" s="19">
        <v>5.7</v>
      </c>
      <c r="E22" s="20">
        <f t="shared" si="0"/>
        <v>203.50877192982452</v>
      </c>
    </row>
    <row r="23" spans="1:5" s="7" customFormat="1" ht="15">
      <c r="A23" s="17" t="s">
        <v>103</v>
      </c>
      <c r="B23" s="18" t="s">
        <v>9</v>
      </c>
      <c r="C23" s="23">
        <v>78.2</v>
      </c>
      <c r="D23" s="23">
        <v>75</v>
      </c>
      <c r="E23" s="24">
        <f t="shared" si="0"/>
        <v>104.26666666666667</v>
      </c>
    </row>
    <row r="24" spans="1:5" s="7" customFormat="1" ht="17.25" customHeight="1">
      <c r="A24" s="17" t="s">
        <v>104</v>
      </c>
      <c r="B24" s="18" t="s">
        <v>9</v>
      </c>
      <c r="C24" s="23">
        <v>21.8</v>
      </c>
      <c r="D24" s="23">
        <v>25</v>
      </c>
      <c r="E24" s="24">
        <f t="shared" si="0"/>
        <v>87.2</v>
      </c>
    </row>
    <row r="25" spans="1:8" s="7" customFormat="1" ht="48" customHeight="1">
      <c r="A25" s="17" t="s">
        <v>38</v>
      </c>
      <c r="B25" s="18" t="s">
        <v>6</v>
      </c>
      <c r="C25" s="19">
        <v>97.1</v>
      </c>
      <c r="D25" s="19">
        <v>89.5</v>
      </c>
      <c r="E25" s="20">
        <f t="shared" si="0"/>
        <v>108.49162011173183</v>
      </c>
      <c r="H25" s="7" t="s">
        <v>28</v>
      </c>
    </row>
    <row r="26" spans="1:5" s="7" customFormat="1" ht="48" customHeight="1">
      <c r="A26" s="17" t="s">
        <v>39</v>
      </c>
      <c r="B26" s="18" t="s">
        <v>6</v>
      </c>
      <c r="C26" s="19">
        <v>98.3</v>
      </c>
      <c r="D26" s="19">
        <v>92.4</v>
      </c>
      <c r="E26" s="20">
        <f t="shared" si="0"/>
        <v>106.38528138528139</v>
      </c>
    </row>
    <row r="27" spans="1:5" s="7" customFormat="1" ht="51.75" customHeight="1">
      <c r="A27" s="17" t="s">
        <v>40</v>
      </c>
      <c r="B27" s="18" t="s">
        <v>10</v>
      </c>
      <c r="C27" s="19">
        <f>C26*1000/C69</f>
        <v>3738.637660213745</v>
      </c>
      <c r="D27" s="19">
        <f>D26*1000/D69</f>
        <v>3473.292485809871</v>
      </c>
      <c r="E27" s="20">
        <f t="shared" si="0"/>
        <v>107.63958622799379</v>
      </c>
    </row>
    <row r="28" spans="1:5" s="7" customFormat="1" ht="21" customHeight="1">
      <c r="A28" s="43" t="s">
        <v>42</v>
      </c>
      <c r="B28" s="44"/>
      <c r="C28" s="44"/>
      <c r="D28" s="44"/>
      <c r="E28" s="45"/>
    </row>
    <row r="29" spans="1:5" s="7" customFormat="1" ht="31.5">
      <c r="A29" s="25" t="s">
        <v>96</v>
      </c>
      <c r="B29" s="18" t="s">
        <v>9</v>
      </c>
      <c r="C29" s="19">
        <v>58.1</v>
      </c>
      <c r="D29" s="19">
        <v>96.6</v>
      </c>
      <c r="E29" s="20">
        <f aca="true" t="shared" si="1" ref="E29:E36">C29/D29*100</f>
        <v>60.14492753623188</v>
      </c>
    </row>
    <row r="30" spans="1:5" s="7" customFormat="1" ht="49.5" customHeight="1">
      <c r="A30" s="26" t="s">
        <v>115</v>
      </c>
      <c r="B30" s="18" t="s">
        <v>6</v>
      </c>
      <c r="C30" s="19">
        <v>1832.4</v>
      </c>
      <c r="D30" s="19">
        <v>2768.6</v>
      </c>
      <c r="E30" s="20">
        <f>C30/D30*100</f>
        <v>66.18507548941704</v>
      </c>
    </row>
    <row r="31" spans="1:5" s="7" customFormat="1" ht="15">
      <c r="A31" s="27" t="s">
        <v>43</v>
      </c>
      <c r="B31" s="18" t="s">
        <v>9</v>
      </c>
      <c r="C31" s="19">
        <v>58.1</v>
      </c>
      <c r="D31" s="19">
        <v>96.6</v>
      </c>
      <c r="E31" s="20">
        <f t="shared" si="1"/>
        <v>60.14492753623188</v>
      </c>
    </row>
    <row r="32" spans="1:5" s="7" customFormat="1" ht="49.5" customHeight="1">
      <c r="A32" s="26" t="s">
        <v>116</v>
      </c>
      <c r="B32" s="18" t="s">
        <v>6</v>
      </c>
      <c r="C32" s="19">
        <v>0</v>
      </c>
      <c r="D32" s="19">
        <v>0</v>
      </c>
      <c r="E32" s="20" t="e">
        <f t="shared" si="1"/>
        <v>#DIV/0!</v>
      </c>
    </row>
    <row r="33" spans="1:5" s="7" customFormat="1" ht="15">
      <c r="A33" s="27" t="s">
        <v>43</v>
      </c>
      <c r="B33" s="18" t="s">
        <v>9</v>
      </c>
      <c r="C33" s="19">
        <v>0</v>
      </c>
      <c r="D33" s="19">
        <v>0</v>
      </c>
      <c r="E33" s="20" t="e">
        <f t="shared" si="1"/>
        <v>#DIV/0!</v>
      </c>
    </row>
    <row r="34" spans="1:5" s="7" customFormat="1" ht="65.25" customHeight="1">
      <c r="A34" s="26" t="s">
        <v>117</v>
      </c>
      <c r="B34" s="18" t="s">
        <v>6</v>
      </c>
      <c r="C34" s="28">
        <v>13.1</v>
      </c>
      <c r="D34" s="28">
        <v>7.4</v>
      </c>
      <c r="E34" s="20">
        <f t="shared" si="1"/>
        <v>177.02702702702703</v>
      </c>
    </row>
    <row r="35" spans="1:5" s="7" customFormat="1" ht="15">
      <c r="A35" s="27" t="s">
        <v>43</v>
      </c>
      <c r="B35" s="18" t="s">
        <v>9</v>
      </c>
      <c r="C35" s="19">
        <v>155.4</v>
      </c>
      <c r="D35" s="19">
        <v>113.7</v>
      </c>
      <c r="E35" s="20">
        <f t="shared" si="1"/>
        <v>136.67546174142478</v>
      </c>
    </row>
    <row r="36" spans="1:5" s="7" customFormat="1" ht="45.75">
      <c r="A36" s="26" t="s">
        <v>118</v>
      </c>
      <c r="B36" s="18" t="s">
        <v>44</v>
      </c>
      <c r="C36" s="19">
        <v>51</v>
      </c>
      <c r="D36" s="19">
        <v>52.5</v>
      </c>
      <c r="E36" s="20">
        <f t="shared" si="1"/>
        <v>97.14285714285714</v>
      </c>
    </row>
    <row r="37" spans="1:5" s="7" customFormat="1" ht="18.75" customHeight="1">
      <c r="A37" s="27" t="s">
        <v>101</v>
      </c>
      <c r="B37" s="18" t="s">
        <v>9</v>
      </c>
      <c r="C37" s="19">
        <v>109.8</v>
      </c>
      <c r="D37" s="19">
        <v>114.9</v>
      </c>
      <c r="E37" s="20">
        <f>C37/D37*100</f>
        <v>95.56135770234985</v>
      </c>
    </row>
    <row r="38" spans="1:5" s="7" customFormat="1" ht="33" customHeight="1">
      <c r="A38" s="26" t="s">
        <v>119</v>
      </c>
      <c r="B38" s="18" t="s">
        <v>44</v>
      </c>
      <c r="C38" s="19">
        <v>60.7</v>
      </c>
      <c r="D38" s="19">
        <v>69.3</v>
      </c>
      <c r="E38" s="20">
        <f>C38/D38*100</f>
        <v>87.5901875901876</v>
      </c>
    </row>
    <row r="39" spans="1:5" s="7" customFormat="1" ht="20.25" customHeight="1">
      <c r="A39" s="27" t="s">
        <v>45</v>
      </c>
      <c r="B39" s="18" t="s">
        <v>46</v>
      </c>
      <c r="C39" s="19">
        <v>150.7</v>
      </c>
      <c r="D39" s="19">
        <v>166.9</v>
      </c>
      <c r="E39" s="20">
        <f>C39/D39*100</f>
        <v>90.29358897543437</v>
      </c>
    </row>
    <row r="40" spans="1:5" s="7" customFormat="1" ht="15">
      <c r="A40" s="27" t="s">
        <v>14</v>
      </c>
      <c r="B40" s="18" t="s">
        <v>46</v>
      </c>
      <c r="C40" s="29">
        <f>C39/(C69*1000)</f>
        <v>0.005731563534020461</v>
      </c>
      <c r="D40" s="29">
        <f>D39/(D69*1000)</f>
        <v>0.006273728526857873</v>
      </c>
      <c r="E40" s="20">
        <f aca="true" t="shared" si="2" ref="E40:E50">C40/D40*100</f>
        <v>91.35816938019552</v>
      </c>
    </row>
    <row r="41" spans="1:5" s="7" customFormat="1" ht="30.75">
      <c r="A41" s="26" t="s">
        <v>120</v>
      </c>
      <c r="B41" s="18" t="s">
        <v>47</v>
      </c>
      <c r="C41" s="19">
        <v>133619</v>
      </c>
      <c r="D41" s="19">
        <v>231141</v>
      </c>
      <c r="E41" s="20">
        <f t="shared" si="2"/>
        <v>57.80843727421791</v>
      </c>
    </row>
    <row r="42" spans="1:5" s="7" customFormat="1" ht="15">
      <c r="A42" s="27" t="s">
        <v>15</v>
      </c>
      <c r="B42" s="18" t="s">
        <v>48</v>
      </c>
      <c r="C42" s="19">
        <v>0</v>
      </c>
      <c r="D42" s="19">
        <v>0</v>
      </c>
      <c r="E42" s="20" t="e">
        <f t="shared" si="2"/>
        <v>#DIV/0!</v>
      </c>
    </row>
    <row r="43" spans="1:5" s="7" customFormat="1" ht="30.75">
      <c r="A43" s="26" t="s">
        <v>121</v>
      </c>
      <c r="B43" s="18" t="s">
        <v>44</v>
      </c>
      <c r="C43" s="19">
        <v>266.2</v>
      </c>
      <c r="D43" s="19">
        <v>258.6</v>
      </c>
      <c r="E43" s="20">
        <f t="shared" si="2"/>
        <v>102.93890177880895</v>
      </c>
    </row>
    <row r="44" spans="1:5" s="7" customFormat="1" ht="15">
      <c r="A44" s="27" t="s">
        <v>43</v>
      </c>
      <c r="B44" s="18" t="s">
        <v>9</v>
      </c>
      <c r="C44" s="19">
        <v>97.8</v>
      </c>
      <c r="D44" s="19">
        <v>97.3</v>
      </c>
      <c r="E44" s="20">
        <f t="shared" si="2"/>
        <v>100.51387461459404</v>
      </c>
    </row>
    <row r="45" spans="1:5" s="7" customFormat="1" ht="39" customHeight="1">
      <c r="A45" s="26" t="s">
        <v>122</v>
      </c>
      <c r="B45" s="18" t="s">
        <v>49</v>
      </c>
      <c r="C45" s="30">
        <v>80</v>
      </c>
      <c r="D45" s="30">
        <v>79</v>
      </c>
      <c r="E45" s="20">
        <f t="shared" si="2"/>
        <v>101.26582278481013</v>
      </c>
    </row>
    <row r="46" spans="1:5" s="7" customFormat="1" ht="33.75" customHeight="1">
      <c r="A46" s="27" t="s">
        <v>108</v>
      </c>
      <c r="B46" s="18" t="s">
        <v>9</v>
      </c>
      <c r="C46" s="19">
        <v>20.7</v>
      </c>
      <c r="D46" s="19">
        <v>15.3</v>
      </c>
      <c r="E46" s="20">
        <f t="shared" si="2"/>
        <v>135.2941176470588</v>
      </c>
    </row>
    <row r="47" spans="1:5" s="10" customFormat="1" ht="32.25" customHeight="1">
      <c r="A47" s="11" t="s">
        <v>50</v>
      </c>
      <c r="B47" s="12" t="s">
        <v>16</v>
      </c>
      <c r="C47" s="13">
        <f>SUM(C48:C50)</f>
        <v>131537</v>
      </c>
      <c r="D47" s="13">
        <f>SUM(D48:D50)</f>
        <v>45995</v>
      </c>
      <c r="E47" s="14">
        <f t="shared" si="2"/>
        <v>285.98108490053266</v>
      </c>
    </row>
    <row r="48" spans="1:5" s="10" customFormat="1" ht="15">
      <c r="A48" s="15" t="s">
        <v>51</v>
      </c>
      <c r="B48" s="12" t="s">
        <v>16</v>
      </c>
      <c r="C48" s="13">
        <v>126320</v>
      </c>
      <c r="D48" s="13">
        <v>42370</v>
      </c>
      <c r="E48" s="14">
        <f t="shared" si="2"/>
        <v>298.1354732121784</v>
      </c>
    </row>
    <row r="49" spans="1:5" s="10" customFormat="1" ht="15">
      <c r="A49" s="16" t="s">
        <v>52</v>
      </c>
      <c r="B49" s="12" t="s">
        <v>16</v>
      </c>
      <c r="C49" s="13">
        <v>1731</v>
      </c>
      <c r="D49" s="13">
        <v>916</v>
      </c>
      <c r="E49" s="14">
        <f t="shared" si="2"/>
        <v>188.97379912663757</v>
      </c>
    </row>
    <row r="50" spans="1:5" s="10" customFormat="1" ht="15">
      <c r="A50" s="16" t="s">
        <v>53</v>
      </c>
      <c r="B50" s="12" t="s">
        <v>16</v>
      </c>
      <c r="C50" s="13">
        <v>3486</v>
      </c>
      <c r="D50" s="13">
        <v>2709</v>
      </c>
      <c r="E50" s="14">
        <f t="shared" si="2"/>
        <v>128.68217054263567</v>
      </c>
    </row>
    <row r="51" spans="1:5" s="7" customFormat="1" ht="18.75" customHeight="1">
      <c r="A51" s="43" t="s">
        <v>54</v>
      </c>
      <c r="B51" s="48"/>
      <c r="C51" s="48"/>
      <c r="D51" s="48"/>
      <c r="E51" s="49"/>
    </row>
    <row r="52" spans="1:5" s="7" customFormat="1" ht="60">
      <c r="A52" s="17" t="s">
        <v>55</v>
      </c>
      <c r="B52" s="18" t="s">
        <v>56</v>
      </c>
      <c r="C52" s="19"/>
      <c r="D52" s="19"/>
      <c r="E52" s="20" t="e">
        <f aca="true" t="shared" si="3" ref="E52:E85">C52/D52*100</f>
        <v>#DIV/0!</v>
      </c>
    </row>
    <row r="53" spans="1:5" s="7" customFormat="1" ht="15">
      <c r="A53" s="17" t="s">
        <v>57</v>
      </c>
      <c r="B53" s="18"/>
      <c r="C53" s="30"/>
      <c r="D53" s="30"/>
      <c r="E53" s="20" t="e">
        <f t="shared" si="3"/>
        <v>#DIV/0!</v>
      </c>
    </row>
    <row r="54" spans="1:5" s="7" customFormat="1" ht="15">
      <c r="A54" s="31" t="s">
        <v>58</v>
      </c>
      <c r="B54" s="18" t="s">
        <v>59</v>
      </c>
      <c r="C54" s="19"/>
      <c r="D54" s="19"/>
      <c r="E54" s="20" t="e">
        <f t="shared" si="3"/>
        <v>#DIV/0!</v>
      </c>
    </row>
    <row r="55" spans="1:5" s="7" customFormat="1" ht="15">
      <c r="A55" s="31" t="s">
        <v>100</v>
      </c>
      <c r="B55" s="18" t="s">
        <v>9</v>
      </c>
      <c r="C55" s="19"/>
      <c r="D55" s="19"/>
      <c r="E55" s="20" t="e">
        <f t="shared" si="3"/>
        <v>#DIV/0!</v>
      </c>
    </row>
    <row r="56" spans="1:5" s="7" customFormat="1" ht="15">
      <c r="A56" s="31" t="s">
        <v>60</v>
      </c>
      <c r="B56" s="18" t="s">
        <v>59</v>
      </c>
      <c r="C56" s="19"/>
      <c r="D56" s="19"/>
      <c r="E56" s="20" t="e">
        <f t="shared" si="3"/>
        <v>#DIV/0!</v>
      </c>
    </row>
    <row r="57" spans="1:5" s="7" customFormat="1" ht="15">
      <c r="A57" s="31" t="s">
        <v>100</v>
      </c>
      <c r="B57" s="18" t="s">
        <v>9</v>
      </c>
      <c r="C57" s="19"/>
      <c r="D57" s="19"/>
      <c r="E57" s="20" t="e">
        <f t="shared" si="3"/>
        <v>#DIV/0!</v>
      </c>
    </row>
    <row r="58" spans="1:5" s="7" customFormat="1" ht="15">
      <c r="A58" s="17" t="s">
        <v>61</v>
      </c>
      <c r="B58" s="18"/>
      <c r="C58" s="19"/>
      <c r="D58" s="19"/>
      <c r="E58" s="20"/>
    </row>
    <row r="59" spans="1:5" s="7" customFormat="1" ht="15">
      <c r="A59" s="31" t="s">
        <v>62</v>
      </c>
      <c r="B59" s="18" t="s">
        <v>59</v>
      </c>
      <c r="C59" s="19"/>
      <c r="D59" s="19"/>
      <c r="E59" s="20" t="e">
        <f t="shared" si="3"/>
        <v>#DIV/0!</v>
      </c>
    </row>
    <row r="60" spans="1:5" s="7" customFormat="1" ht="15">
      <c r="A60" s="31" t="s">
        <v>100</v>
      </c>
      <c r="B60" s="18" t="s">
        <v>9</v>
      </c>
      <c r="C60" s="19"/>
      <c r="D60" s="19"/>
      <c r="E60" s="20" t="e">
        <f t="shared" si="3"/>
        <v>#DIV/0!</v>
      </c>
    </row>
    <row r="61" spans="1:5" s="7" customFormat="1" ht="15">
      <c r="A61" s="31" t="s">
        <v>63</v>
      </c>
      <c r="B61" s="18" t="s">
        <v>59</v>
      </c>
      <c r="C61" s="19"/>
      <c r="D61" s="19"/>
      <c r="E61" s="20" t="e">
        <f t="shared" si="3"/>
        <v>#DIV/0!</v>
      </c>
    </row>
    <row r="62" spans="1:5" s="7" customFormat="1" ht="15">
      <c r="A62" s="31" t="s">
        <v>100</v>
      </c>
      <c r="B62" s="18" t="s">
        <v>9</v>
      </c>
      <c r="C62" s="19"/>
      <c r="D62" s="19"/>
      <c r="E62" s="20" t="e">
        <f t="shared" si="3"/>
        <v>#DIV/0!</v>
      </c>
    </row>
    <row r="63" spans="1:5" s="7" customFormat="1" ht="15">
      <c r="A63" s="31" t="s">
        <v>64</v>
      </c>
      <c r="B63" s="18" t="s">
        <v>59</v>
      </c>
      <c r="C63" s="19"/>
      <c r="D63" s="19"/>
      <c r="E63" s="20" t="e">
        <f t="shared" si="3"/>
        <v>#DIV/0!</v>
      </c>
    </row>
    <row r="64" spans="1:5" s="7" customFormat="1" ht="15">
      <c r="A64" s="31" t="s">
        <v>100</v>
      </c>
      <c r="B64" s="18" t="s">
        <v>9</v>
      </c>
      <c r="C64" s="19"/>
      <c r="D64" s="19"/>
      <c r="E64" s="20" t="e">
        <f t="shared" si="3"/>
        <v>#DIV/0!</v>
      </c>
    </row>
    <row r="65" spans="1:5" s="7" customFormat="1" ht="36" customHeight="1">
      <c r="A65" s="17" t="s">
        <v>65</v>
      </c>
      <c r="B65" s="18" t="s">
        <v>56</v>
      </c>
      <c r="C65" s="30"/>
      <c r="D65" s="30"/>
      <c r="E65" s="20" t="e">
        <f t="shared" si="3"/>
        <v>#DIV/0!</v>
      </c>
    </row>
    <row r="66" spans="1:5" s="7" customFormat="1" ht="30">
      <c r="A66" s="17" t="s">
        <v>66</v>
      </c>
      <c r="B66" s="18" t="s">
        <v>9</v>
      </c>
      <c r="C66" s="30"/>
      <c r="D66" s="30"/>
      <c r="E66" s="20" t="e">
        <f t="shared" si="3"/>
        <v>#DIV/0!</v>
      </c>
    </row>
    <row r="67" spans="1:5" s="7" customFormat="1" ht="30">
      <c r="A67" s="17" t="s">
        <v>67</v>
      </c>
      <c r="B67" s="18" t="s">
        <v>9</v>
      </c>
      <c r="C67" s="30"/>
      <c r="D67" s="30"/>
      <c r="E67" s="20" t="e">
        <f t="shared" si="3"/>
        <v>#DIV/0!</v>
      </c>
    </row>
    <row r="68" spans="1:5" s="7" customFormat="1" ht="19.5" customHeight="1">
      <c r="A68" s="50" t="s">
        <v>95</v>
      </c>
      <c r="B68" s="51"/>
      <c r="C68" s="51"/>
      <c r="D68" s="51"/>
      <c r="E68" s="52"/>
    </row>
    <row r="69" spans="1:5" s="7" customFormat="1" ht="15">
      <c r="A69" s="32" t="s">
        <v>68</v>
      </c>
      <c r="B69" s="29" t="s">
        <v>59</v>
      </c>
      <c r="C69" s="29">
        <v>26.293</v>
      </c>
      <c r="D69" s="29">
        <v>26.603</v>
      </c>
      <c r="E69" s="20">
        <f t="shared" si="3"/>
        <v>98.83471788895989</v>
      </c>
    </row>
    <row r="70" spans="1:5" s="7" customFormat="1" ht="15">
      <c r="A70" s="17" t="s">
        <v>69</v>
      </c>
      <c r="B70" s="18" t="s">
        <v>59</v>
      </c>
      <c r="C70" s="29"/>
      <c r="D70" s="29"/>
      <c r="E70" s="20" t="e">
        <f t="shared" si="3"/>
        <v>#DIV/0!</v>
      </c>
    </row>
    <row r="71" spans="1:5" s="7" customFormat="1" ht="15">
      <c r="A71" s="31" t="s">
        <v>70</v>
      </c>
      <c r="B71" s="18" t="s">
        <v>59</v>
      </c>
      <c r="C71" s="29"/>
      <c r="D71" s="29"/>
      <c r="E71" s="20" t="e">
        <f t="shared" si="3"/>
        <v>#DIV/0!</v>
      </c>
    </row>
    <row r="72" spans="1:5" s="7" customFormat="1" ht="15">
      <c r="A72" s="17" t="s">
        <v>71</v>
      </c>
      <c r="B72" s="18" t="s">
        <v>59</v>
      </c>
      <c r="C72" s="29"/>
      <c r="D72" s="29"/>
      <c r="E72" s="20" t="e">
        <f t="shared" si="3"/>
        <v>#DIV/0!</v>
      </c>
    </row>
    <row r="73" spans="1:5" s="7" customFormat="1" ht="15">
      <c r="A73" s="17" t="s">
        <v>72</v>
      </c>
      <c r="B73" s="18" t="s">
        <v>59</v>
      </c>
      <c r="C73" s="29"/>
      <c r="D73" s="29"/>
      <c r="E73" s="20" t="e">
        <f t="shared" si="3"/>
        <v>#DIV/0!</v>
      </c>
    </row>
    <row r="74" spans="1:5" s="7" customFormat="1" ht="15">
      <c r="A74" s="31" t="s">
        <v>73</v>
      </c>
      <c r="B74" s="18" t="s">
        <v>59</v>
      </c>
      <c r="C74" s="29"/>
      <c r="D74" s="29"/>
      <c r="E74" s="20" t="e">
        <f t="shared" si="3"/>
        <v>#DIV/0!</v>
      </c>
    </row>
    <row r="75" spans="1:5" s="7" customFormat="1" ht="45">
      <c r="A75" s="17" t="s">
        <v>74</v>
      </c>
      <c r="B75" s="18" t="s">
        <v>9</v>
      </c>
      <c r="C75" s="19"/>
      <c r="D75" s="19"/>
      <c r="E75" s="20" t="e">
        <f t="shared" si="3"/>
        <v>#DIV/0!</v>
      </c>
    </row>
    <row r="76" spans="1:5" s="7" customFormat="1" ht="15">
      <c r="A76" s="21" t="s">
        <v>12</v>
      </c>
      <c r="B76" s="18" t="s">
        <v>9</v>
      </c>
      <c r="C76" s="19"/>
      <c r="D76" s="19"/>
      <c r="E76" s="20" t="e">
        <f t="shared" si="3"/>
        <v>#DIV/0!</v>
      </c>
    </row>
    <row r="77" spans="1:5" s="7" customFormat="1" ht="15">
      <c r="A77" s="21" t="s">
        <v>31</v>
      </c>
      <c r="B77" s="18" t="s">
        <v>9</v>
      </c>
      <c r="C77" s="19"/>
      <c r="D77" s="19"/>
      <c r="E77" s="20" t="e">
        <f t="shared" si="3"/>
        <v>#DIV/0!</v>
      </c>
    </row>
    <row r="78" spans="1:5" s="7" customFormat="1" ht="15">
      <c r="A78" s="21" t="s">
        <v>32</v>
      </c>
      <c r="B78" s="18" t="s">
        <v>9</v>
      </c>
      <c r="C78" s="19"/>
      <c r="D78" s="19"/>
      <c r="E78" s="20" t="e">
        <f t="shared" si="3"/>
        <v>#DIV/0!</v>
      </c>
    </row>
    <row r="79" spans="1:5" s="7" customFormat="1" ht="15">
      <c r="A79" s="21" t="s">
        <v>33</v>
      </c>
      <c r="B79" s="18" t="s">
        <v>9</v>
      </c>
      <c r="C79" s="19"/>
      <c r="D79" s="19"/>
      <c r="E79" s="20" t="e">
        <f t="shared" si="3"/>
        <v>#DIV/0!</v>
      </c>
    </row>
    <row r="80" spans="1:5" s="7" customFormat="1" ht="15">
      <c r="A80" s="21" t="s">
        <v>75</v>
      </c>
      <c r="B80" s="18" t="s">
        <v>9</v>
      </c>
      <c r="C80" s="19"/>
      <c r="D80" s="19"/>
      <c r="E80" s="20" t="e">
        <f t="shared" si="3"/>
        <v>#DIV/0!</v>
      </c>
    </row>
    <row r="81" spans="1:5" s="7" customFormat="1" ht="15">
      <c r="A81" s="21" t="s">
        <v>13</v>
      </c>
      <c r="B81" s="18" t="s">
        <v>9</v>
      </c>
      <c r="C81" s="19"/>
      <c r="D81" s="19"/>
      <c r="E81" s="20" t="e">
        <f t="shared" si="3"/>
        <v>#DIV/0!</v>
      </c>
    </row>
    <row r="82" spans="1:5" s="7" customFormat="1" ht="45">
      <c r="A82" s="21" t="s">
        <v>35</v>
      </c>
      <c r="B82" s="18" t="s">
        <v>9</v>
      </c>
      <c r="C82" s="19"/>
      <c r="D82" s="19"/>
      <c r="E82" s="20" t="e">
        <f t="shared" si="3"/>
        <v>#DIV/0!</v>
      </c>
    </row>
    <row r="83" spans="1:5" s="7" customFormat="1" ht="15">
      <c r="A83" s="21" t="s">
        <v>36</v>
      </c>
      <c r="B83" s="18" t="s">
        <v>9</v>
      </c>
      <c r="C83" s="19"/>
      <c r="D83" s="19"/>
      <c r="E83" s="20" t="e">
        <f t="shared" si="3"/>
        <v>#DIV/0!</v>
      </c>
    </row>
    <row r="84" spans="1:5" s="7" customFormat="1" ht="15">
      <c r="A84" s="21" t="s">
        <v>76</v>
      </c>
      <c r="B84" s="18" t="s">
        <v>9</v>
      </c>
      <c r="C84" s="19"/>
      <c r="D84" s="19"/>
      <c r="E84" s="20" t="e">
        <f t="shared" si="3"/>
        <v>#DIV/0!</v>
      </c>
    </row>
    <row r="85" spans="1:5" s="7" customFormat="1" ht="60">
      <c r="A85" s="21" t="s">
        <v>77</v>
      </c>
      <c r="B85" s="18" t="s">
        <v>9</v>
      </c>
      <c r="C85" s="19"/>
      <c r="D85" s="19"/>
      <c r="E85" s="20" t="e">
        <f t="shared" si="3"/>
        <v>#DIV/0!</v>
      </c>
    </row>
    <row r="86" spans="1:5" s="7" customFormat="1" ht="18" customHeight="1">
      <c r="A86" s="43" t="s">
        <v>29</v>
      </c>
      <c r="B86" s="46"/>
      <c r="C86" s="46"/>
      <c r="D86" s="46"/>
      <c r="E86" s="47"/>
    </row>
    <row r="87" spans="1:5" s="7" customFormat="1" ht="15">
      <c r="A87" s="17" t="s">
        <v>18</v>
      </c>
      <c r="B87" s="18" t="s">
        <v>17</v>
      </c>
      <c r="C87" s="29">
        <f>SUM(C89:C100)</f>
        <v>6.376999999999999</v>
      </c>
      <c r="D87" s="29">
        <f>SUM(D89:D100)</f>
        <v>6.68</v>
      </c>
      <c r="E87" s="20">
        <f>C87/D87*100</f>
        <v>95.46407185628742</v>
      </c>
    </row>
    <row r="88" spans="1:5" s="7" customFormat="1" ht="15">
      <c r="A88" s="17" t="s">
        <v>19</v>
      </c>
      <c r="B88" s="18"/>
      <c r="C88" s="29"/>
      <c r="D88" s="29"/>
      <c r="E88" s="20"/>
    </row>
    <row r="89" spans="1:5" s="7" customFormat="1" ht="15">
      <c r="A89" s="21" t="s">
        <v>12</v>
      </c>
      <c r="B89" s="18" t="s">
        <v>17</v>
      </c>
      <c r="C89" s="29">
        <v>0.281</v>
      </c>
      <c r="D89" s="29">
        <v>0.273</v>
      </c>
      <c r="E89" s="20">
        <f aca="true" t="shared" si="4" ref="E89:E101">C89/D89*100</f>
        <v>102.93040293040295</v>
      </c>
    </row>
    <row r="90" spans="1:5" s="7" customFormat="1" ht="15">
      <c r="A90" s="21" t="s">
        <v>31</v>
      </c>
      <c r="B90" s="18" t="s">
        <v>17</v>
      </c>
      <c r="C90" s="29">
        <v>0.123</v>
      </c>
      <c r="D90" s="29">
        <v>0.202</v>
      </c>
      <c r="E90" s="20">
        <f t="shared" si="4"/>
        <v>60.89108910891089</v>
      </c>
    </row>
    <row r="91" spans="1:5" s="7" customFormat="1" ht="15">
      <c r="A91" s="21" t="s">
        <v>32</v>
      </c>
      <c r="B91" s="18" t="s">
        <v>17</v>
      </c>
      <c r="C91" s="29">
        <v>2.361</v>
      </c>
      <c r="D91" s="29">
        <v>2.543</v>
      </c>
      <c r="E91" s="20">
        <f t="shared" si="4"/>
        <v>92.84309870232009</v>
      </c>
    </row>
    <row r="92" spans="1:5" s="7" customFormat="1" ht="15">
      <c r="A92" s="21" t="s">
        <v>33</v>
      </c>
      <c r="B92" s="18" t="s">
        <v>17</v>
      </c>
      <c r="C92" s="29">
        <v>0</v>
      </c>
      <c r="D92" s="29">
        <v>0</v>
      </c>
      <c r="E92" s="20" t="e">
        <f t="shared" si="4"/>
        <v>#DIV/0!</v>
      </c>
    </row>
    <row r="93" spans="1:5" s="7" customFormat="1" ht="15">
      <c r="A93" s="21" t="s">
        <v>75</v>
      </c>
      <c r="B93" s="18" t="s">
        <v>17</v>
      </c>
      <c r="C93" s="29">
        <v>0.033</v>
      </c>
      <c r="D93" s="29">
        <v>0.033</v>
      </c>
      <c r="E93" s="20">
        <f t="shared" si="4"/>
        <v>100</v>
      </c>
    </row>
    <row r="94" spans="1:5" s="7" customFormat="1" ht="15">
      <c r="A94" s="21" t="s">
        <v>13</v>
      </c>
      <c r="B94" s="18" t="s">
        <v>17</v>
      </c>
      <c r="C94" s="29">
        <v>0.183</v>
      </c>
      <c r="D94" s="29">
        <v>0.179</v>
      </c>
      <c r="E94" s="20">
        <f t="shared" si="4"/>
        <v>102.23463687150837</v>
      </c>
    </row>
    <row r="95" spans="1:5" s="7" customFormat="1" ht="45">
      <c r="A95" s="21" t="s">
        <v>35</v>
      </c>
      <c r="B95" s="18" t="s">
        <v>17</v>
      </c>
      <c r="C95" s="29">
        <v>0.269</v>
      </c>
      <c r="D95" s="29">
        <v>0.279</v>
      </c>
      <c r="E95" s="20">
        <f t="shared" si="4"/>
        <v>96.415770609319</v>
      </c>
    </row>
    <row r="96" spans="1:5" s="7" customFormat="1" ht="15">
      <c r="A96" s="21" t="s">
        <v>36</v>
      </c>
      <c r="B96" s="18" t="s">
        <v>17</v>
      </c>
      <c r="C96" s="29">
        <v>0.345</v>
      </c>
      <c r="D96" s="29">
        <v>0.362</v>
      </c>
      <c r="E96" s="20">
        <f t="shared" si="4"/>
        <v>95.30386740331491</v>
      </c>
    </row>
    <row r="97" spans="1:5" s="7" customFormat="1" ht="30">
      <c r="A97" s="21" t="s">
        <v>78</v>
      </c>
      <c r="B97" s="18" t="s">
        <v>17</v>
      </c>
      <c r="C97" s="29">
        <v>0.298</v>
      </c>
      <c r="D97" s="29">
        <v>0.302</v>
      </c>
      <c r="E97" s="20">
        <f t="shared" si="4"/>
        <v>98.67549668874172</v>
      </c>
    </row>
    <row r="98" spans="1:5" s="7" customFormat="1" ht="15">
      <c r="A98" s="21" t="s">
        <v>79</v>
      </c>
      <c r="B98" s="18" t="s">
        <v>17</v>
      </c>
      <c r="C98" s="29">
        <v>1.384</v>
      </c>
      <c r="D98" s="29">
        <v>1.42</v>
      </c>
      <c r="E98" s="20">
        <f t="shared" si="4"/>
        <v>97.46478873239435</v>
      </c>
    </row>
    <row r="99" spans="1:5" s="7" customFormat="1" ht="15">
      <c r="A99" s="21" t="s">
        <v>80</v>
      </c>
      <c r="B99" s="18" t="s">
        <v>17</v>
      </c>
      <c r="C99" s="29">
        <v>0.585</v>
      </c>
      <c r="D99" s="29">
        <v>0.576</v>
      </c>
      <c r="E99" s="20">
        <f t="shared" si="4"/>
        <v>101.5625</v>
      </c>
    </row>
    <row r="100" spans="1:5" s="7" customFormat="1" ht="30">
      <c r="A100" s="21" t="s">
        <v>81</v>
      </c>
      <c r="B100" s="18" t="s">
        <v>17</v>
      </c>
      <c r="C100" s="29">
        <v>0.515</v>
      </c>
      <c r="D100" s="29">
        <v>0.511</v>
      </c>
      <c r="E100" s="20">
        <f t="shared" si="4"/>
        <v>100.78277886497065</v>
      </c>
    </row>
    <row r="101" spans="1:5" s="7" customFormat="1" ht="60">
      <c r="A101" s="27" t="s">
        <v>82</v>
      </c>
      <c r="B101" s="18" t="s">
        <v>17</v>
      </c>
      <c r="C101" s="29">
        <f>SUM(C103:C108)</f>
        <v>2.6</v>
      </c>
      <c r="D101" s="29">
        <f>SUM(D103:D108)</f>
        <v>2.621</v>
      </c>
      <c r="E101" s="20">
        <f t="shared" si="4"/>
        <v>99.19877909194965</v>
      </c>
    </row>
    <row r="102" spans="1:5" s="7" customFormat="1" ht="15">
      <c r="A102" s="33" t="s">
        <v>83</v>
      </c>
      <c r="B102" s="18"/>
      <c r="C102" s="29"/>
      <c r="D102" s="29"/>
      <c r="E102" s="20"/>
    </row>
    <row r="103" spans="1:5" s="7" customFormat="1" ht="15">
      <c r="A103" s="31" t="s">
        <v>79</v>
      </c>
      <c r="B103" s="18" t="s">
        <v>17</v>
      </c>
      <c r="C103" s="29">
        <v>1.384</v>
      </c>
      <c r="D103" s="29">
        <v>1.42</v>
      </c>
      <c r="E103" s="20">
        <f aca="true" t="shared" si="5" ref="E103:E108">C103/D103*100</f>
        <v>97.46478873239435</v>
      </c>
    </row>
    <row r="104" spans="1:5" s="7" customFormat="1" ht="15">
      <c r="A104" s="31" t="s">
        <v>84</v>
      </c>
      <c r="B104" s="18" t="s">
        <v>17</v>
      </c>
      <c r="C104" s="29">
        <v>0.585</v>
      </c>
      <c r="D104" s="29">
        <v>0.576</v>
      </c>
      <c r="E104" s="20">
        <f t="shared" si="5"/>
        <v>101.5625</v>
      </c>
    </row>
    <row r="105" spans="1:5" s="7" customFormat="1" ht="15">
      <c r="A105" s="31" t="s">
        <v>85</v>
      </c>
      <c r="B105" s="18" t="s">
        <v>17</v>
      </c>
      <c r="C105" s="29">
        <v>0.333</v>
      </c>
      <c r="D105" s="29">
        <v>0.323</v>
      </c>
      <c r="E105" s="20">
        <f t="shared" si="5"/>
        <v>103.09597523219816</v>
      </c>
    </row>
    <row r="106" spans="1:5" s="7" customFormat="1" ht="15">
      <c r="A106" s="31" t="s">
        <v>86</v>
      </c>
      <c r="B106" s="18" t="s">
        <v>17</v>
      </c>
      <c r="C106" s="29">
        <v>0</v>
      </c>
      <c r="D106" s="29">
        <v>0</v>
      </c>
      <c r="E106" s="20" t="e">
        <f t="shared" si="5"/>
        <v>#DIV/0!</v>
      </c>
    </row>
    <row r="107" spans="1:5" s="7" customFormat="1" ht="15">
      <c r="A107" s="31" t="s">
        <v>87</v>
      </c>
      <c r="B107" s="18" t="s">
        <v>17</v>
      </c>
      <c r="C107" s="29">
        <v>0</v>
      </c>
      <c r="D107" s="29">
        <v>0</v>
      </c>
      <c r="E107" s="20" t="e">
        <f t="shared" si="5"/>
        <v>#DIV/0!</v>
      </c>
    </row>
    <row r="108" spans="1:5" s="7" customFormat="1" ht="15">
      <c r="A108" s="31" t="s">
        <v>88</v>
      </c>
      <c r="B108" s="18" t="s">
        <v>17</v>
      </c>
      <c r="C108" s="29">
        <v>0.298</v>
      </c>
      <c r="D108" s="29">
        <v>0.302</v>
      </c>
      <c r="E108" s="20">
        <f t="shared" si="5"/>
        <v>98.67549668874172</v>
      </c>
    </row>
    <row r="109" spans="1:5" s="7" customFormat="1" ht="30">
      <c r="A109" s="17" t="s">
        <v>89</v>
      </c>
      <c r="B109" s="18" t="s">
        <v>9</v>
      </c>
      <c r="C109" s="19">
        <v>5.61</v>
      </c>
      <c r="D109" s="19">
        <v>5.9</v>
      </c>
      <c r="E109" s="20">
        <f>C109/D109*100</f>
        <v>95.08474576271186</v>
      </c>
    </row>
    <row r="110" spans="1:5" s="7" customFormat="1" ht="15">
      <c r="A110" s="17" t="s">
        <v>90</v>
      </c>
      <c r="B110" s="18" t="s">
        <v>10</v>
      </c>
      <c r="C110" s="13">
        <f>(C133+C134)/C87*1000/6</f>
        <v>24847.106790026664</v>
      </c>
      <c r="D110" s="13">
        <f>(D133+D134)/D87*1000/6</f>
        <v>23959.580838323353</v>
      </c>
      <c r="E110" s="20">
        <f>C110/D110*100</f>
        <v>103.70426326609068</v>
      </c>
    </row>
    <row r="111" spans="1:5" s="7" customFormat="1" ht="30">
      <c r="A111" s="17" t="s">
        <v>91</v>
      </c>
      <c r="B111" s="18" t="s">
        <v>10</v>
      </c>
      <c r="C111" s="13">
        <f>C134/C87*1000/6</f>
        <v>23681.45941142648</v>
      </c>
      <c r="D111" s="13">
        <f>D134/D87*1000/6</f>
        <v>23275.948103792416</v>
      </c>
      <c r="E111" s="20">
        <f>C111/D111*100</f>
        <v>101.74219028941722</v>
      </c>
    </row>
    <row r="112" spans="1:5" s="7" customFormat="1" ht="15">
      <c r="A112" s="17" t="s">
        <v>11</v>
      </c>
      <c r="B112" s="18"/>
      <c r="C112" s="18"/>
      <c r="D112" s="18"/>
      <c r="E112" s="20"/>
    </row>
    <row r="113" spans="1:5" s="7" customFormat="1" ht="15">
      <c r="A113" s="21" t="s">
        <v>12</v>
      </c>
      <c r="B113" s="18" t="s">
        <v>10</v>
      </c>
      <c r="C113" s="19">
        <v>6840</v>
      </c>
      <c r="D113" s="19">
        <v>7579.1</v>
      </c>
      <c r="E113" s="20">
        <f aca="true" t="shared" si="6" ref="E113:E120">C113/D113*100</f>
        <v>90.24818250188017</v>
      </c>
    </row>
    <row r="114" spans="1:5" s="7" customFormat="1" ht="15">
      <c r="A114" s="21" t="s">
        <v>31</v>
      </c>
      <c r="B114" s="18" t="s">
        <v>10</v>
      </c>
      <c r="C114" s="19">
        <v>18045.3</v>
      </c>
      <c r="D114" s="19">
        <v>14045.1</v>
      </c>
      <c r="E114" s="20">
        <f t="shared" si="6"/>
        <v>128.48110729008692</v>
      </c>
    </row>
    <row r="115" spans="1:5" s="7" customFormat="1" ht="15">
      <c r="A115" s="21" t="s">
        <v>32</v>
      </c>
      <c r="B115" s="18" t="s">
        <v>10</v>
      </c>
      <c r="C115" s="19">
        <v>31351.8</v>
      </c>
      <c r="D115" s="19">
        <v>32357.6</v>
      </c>
      <c r="E115" s="20">
        <f t="shared" si="6"/>
        <v>96.89161124434446</v>
      </c>
    </row>
    <row r="116" spans="1:5" s="7" customFormat="1" ht="15">
      <c r="A116" s="21" t="s">
        <v>33</v>
      </c>
      <c r="B116" s="18" t="s">
        <v>10</v>
      </c>
      <c r="C116" s="19">
        <v>0</v>
      </c>
      <c r="D116" s="19">
        <v>0</v>
      </c>
      <c r="E116" s="20" t="e">
        <f t="shared" si="6"/>
        <v>#DIV/0!</v>
      </c>
    </row>
    <row r="117" spans="1:5" s="7" customFormat="1" ht="15">
      <c r="A117" s="21" t="s">
        <v>75</v>
      </c>
      <c r="B117" s="18" t="s">
        <v>10</v>
      </c>
      <c r="C117" s="19">
        <v>22626.3</v>
      </c>
      <c r="D117" s="19">
        <v>20843.4</v>
      </c>
      <c r="E117" s="20">
        <f t="shared" si="6"/>
        <v>108.55378681021331</v>
      </c>
    </row>
    <row r="118" spans="1:5" s="7" customFormat="1" ht="15">
      <c r="A118" s="21" t="s">
        <v>13</v>
      </c>
      <c r="B118" s="18" t="s">
        <v>10</v>
      </c>
      <c r="C118" s="19">
        <v>18431.7</v>
      </c>
      <c r="D118" s="19">
        <v>15224.4</v>
      </c>
      <c r="E118" s="20">
        <f t="shared" si="6"/>
        <v>121.06684007251518</v>
      </c>
    </row>
    <row r="119" spans="1:5" s="7" customFormat="1" ht="45">
      <c r="A119" s="21" t="s">
        <v>35</v>
      </c>
      <c r="B119" s="18" t="s">
        <v>10</v>
      </c>
      <c r="C119" s="19">
        <v>9091</v>
      </c>
      <c r="D119" s="19">
        <v>8950.1</v>
      </c>
      <c r="E119" s="20">
        <f t="shared" si="6"/>
        <v>101.57428408621132</v>
      </c>
    </row>
    <row r="120" spans="1:5" s="7" customFormat="1" ht="15">
      <c r="A120" s="21" t="s">
        <v>36</v>
      </c>
      <c r="B120" s="18" t="s">
        <v>10</v>
      </c>
      <c r="C120" s="19">
        <v>38275.8</v>
      </c>
      <c r="D120" s="19">
        <v>34855.9</v>
      </c>
      <c r="E120" s="20">
        <f t="shared" si="6"/>
        <v>109.8115383622285</v>
      </c>
    </row>
    <row r="121" spans="1:5" s="7" customFormat="1" ht="30">
      <c r="A121" s="21" t="s">
        <v>78</v>
      </c>
      <c r="B121" s="18" t="s">
        <v>10</v>
      </c>
      <c r="C121" s="19">
        <v>24372.9</v>
      </c>
      <c r="D121" s="19">
        <v>22039.4</v>
      </c>
      <c r="E121" s="20">
        <f>C121/D121*100</f>
        <v>110.58785629372852</v>
      </c>
    </row>
    <row r="122" spans="1:5" s="7" customFormat="1" ht="15">
      <c r="A122" s="21" t="s">
        <v>79</v>
      </c>
      <c r="B122" s="18" t="s">
        <v>10</v>
      </c>
      <c r="C122" s="19">
        <v>18612</v>
      </c>
      <c r="D122" s="19">
        <v>17732.4</v>
      </c>
      <c r="E122" s="20">
        <f>C122/D122*100</f>
        <v>104.9604114502267</v>
      </c>
    </row>
    <row r="123" spans="1:5" s="7" customFormat="1" ht="15">
      <c r="A123" s="21" t="s">
        <v>80</v>
      </c>
      <c r="B123" s="18" t="s">
        <v>10</v>
      </c>
      <c r="C123" s="19">
        <v>19549.1</v>
      </c>
      <c r="D123" s="19">
        <v>17256.1</v>
      </c>
      <c r="E123" s="20">
        <f>C123/D123*100</f>
        <v>113.28805465893221</v>
      </c>
    </row>
    <row r="124" spans="1:5" s="7" customFormat="1" ht="30">
      <c r="A124" s="21" t="s">
        <v>81</v>
      </c>
      <c r="B124" s="18" t="s">
        <v>10</v>
      </c>
      <c r="C124" s="18">
        <v>16724.6</v>
      </c>
      <c r="D124" s="19">
        <v>15630.1</v>
      </c>
      <c r="E124" s="20">
        <f>C124/D124*100</f>
        <v>107.00251437930659</v>
      </c>
    </row>
    <row r="125" spans="1:5" s="10" customFormat="1" ht="60">
      <c r="A125" s="34" t="s">
        <v>82</v>
      </c>
      <c r="B125" s="12" t="s">
        <v>10</v>
      </c>
      <c r="C125" s="13">
        <v>19633.1</v>
      </c>
      <c r="D125" s="13">
        <v>18581.3</v>
      </c>
      <c r="E125" s="14">
        <f>C125/D125*100</f>
        <v>105.66052967230495</v>
      </c>
    </row>
    <row r="126" spans="1:5" s="7" customFormat="1" ht="15">
      <c r="A126" s="33" t="s">
        <v>83</v>
      </c>
      <c r="B126" s="18"/>
      <c r="C126" s="19"/>
      <c r="D126" s="19"/>
      <c r="E126" s="20"/>
    </row>
    <row r="127" spans="1:5" s="7" customFormat="1" ht="15">
      <c r="A127" s="31" t="s">
        <v>79</v>
      </c>
      <c r="B127" s="18" t="s">
        <v>10</v>
      </c>
      <c r="C127" s="19">
        <v>18612</v>
      </c>
      <c r="D127" s="19">
        <v>17732.4</v>
      </c>
      <c r="E127" s="20">
        <f aca="true" t="shared" si="7" ref="E127:E136">C127/D127*100</f>
        <v>104.9604114502267</v>
      </c>
    </row>
    <row r="128" spans="1:5" s="7" customFormat="1" ht="15">
      <c r="A128" s="31" t="s">
        <v>84</v>
      </c>
      <c r="B128" s="18" t="s">
        <v>10</v>
      </c>
      <c r="C128" s="19">
        <v>0</v>
      </c>
      <c r="D128" s="19">
        <v>0</v>
      </c>
      <c r="E128" s="20" t="e">
        <f t="shared" si="7"/>
        <v>#DIV/0!</v>
      </c>
    </row>
    <row r="129" spans="1:5" s="7" customFormat="1" ht="15">
      <c r="A129" s="31" t="s">
        <v>85</v>
      </c>
      <c r="B129" s="18" t="s">
        <v>10</v>
      </c>
      <c r="C129" s="19">
        <v>19628.2</v>
      </c>
      <c r="D129" s="19">
        <v>17531</v>
      </c>
      <c r="E129" s="20">
        <f t="shared" si="7"/>
        <v>111.96280873880555</v>
      </c>
    </row>
    <row r="130" spans="1:5" s="7" customFormat="1" ht="15">
      <c r="A130" s="31" t="s">
        <v>86</v>
      </c>
      <c r="B130" s="18" t="s">
        <v>10</v>
      </c>
      <c r="C130" s="19">
        <v>0</v>
      </c>
      <c r="D130" s="19">
        <v>0</v>
      </c>
      <c r="E130" s="20" t="e">
        <f t="shared" si="7"/>
        <v>#DIV/0!</v>
      </c>
    </row>
    <row r="131" spans="1:5" s="7" customFormat="1" ht="15">
      <c r="A131" s="31" t="s">
        <v>87</v>
      </c>
      <c r="B131" s="18" t="s">
        <v>10</v>
      </c>
      <c r="C131" s="19">
        <v>0</v>
      </c>
      <c r="D131" s="19">
        <v>0</v>
      </c>
      <c r="E131" s="20" t="e">
        <f t="shared" si="7"/>
        <v>#DIV/0!</v>
      </c>
    </row>
    <row r="132" spans="1:5" s="7" customFormat="1" ht="15">
      <c r="A132" s="31" t="s">
        <v>88</v>
      </c>
      <c r="B132" s="18" t="s">
        <v>10</v>
      </c>
      <c r="C132" s="19">
        <v>24372.9</v>
      </c>
      <c r="D132" s="19">
        <v>22039.4</v>
      </c>
      <c r="E132" s="20">
        <f t="shared" si="7"/>
        <v>110.58785629372852</v>
      </c>
    </row>
    <row r="133" spans="1:5" s="7" customFormat="1" ht="17.25" customHeight="1">
      <c r="A133" s="17" t="s">
        <v>20</v>
      </c>
      <c r="B133" s="18" t="s">
        <v>6</v>
      </c>
      <c r="C133" s="35">
        <v>44.6</v>
      </c>
      <c r="D133" s="35">
        <v>27.4</v>
      </c>
      <c r="E133" s="20">
        <f t="shared" si="7"/>
        <v>162.77372262773724</v>
      </c>
    </row>
    <row r="134" spans="1:5" s="7" customFormat="1" ht="15">
      <c r="A134" s="17" t="s">
        <v>21</v>
      </c>
      <c r="B134" s="18" t="s">
        <v>6</v>
      </c>
      <c r="C134" s="19">
        <v>906.1</v>
      </c>
      <c r="D134" s="19">
        <v>932.9</v>
      </c>
      <c r="E134" s="20">
        <f t="shared" si="7"/>
        <v>97.12723764604996</v>
      </c>
    </row>
    <row r="135" spans="1:5" s="7" customFormat="1" ht="49.5" customHeight="1">
      <c r="A135" s="17" t="s">
        <v>99</v>
      </c>
      <c r="B135" s="18" t="s">
        <v>10</v>
      </c>
      <c r="C135" s="19">
        <v>8203.5</v>
      </c>
      <c r="D135" s="19">
        <v>7204</v>
      </c>
      <c r="E135" s="20">
        <f t="shared" si="7"/>
        <v>113.87423653525819</v>
      </c>
    </row>
    <row r="136" spans="1:5" s="7" customFormat="1" ht="18" customHeight="1">
      <c r="A136" s="17" t="s">
        <v>22</v>
      </c>
      <c r="B136" s="18" t="s">
        <v>10</v>
      </c>
      <c r="C136" s="18" t="s">
        <v>98</v>
      </c>
      <c r="D136" s="18" t="s">
        <v>98</v>
      </c>
      <c r="E136" s="20" t="e">
        <f t="shared" si="7"/>
        <v>#VALUE!</v>
      </c>
    </row>
    <row r="137" spans="1:5" s="7" customFormat="1" ht="51.75" customHeight="1">
      <c r="A137" s="17" t="s">
        <v>111</v>
      </c>
      <c r="B137" s="18" t="s">
        <v>23</v>
      </c>
      <c r="C137" s="35">
        <f>C110/C135</f>
        <v>3.0288421759037805</v>
      </c>
      <c r="D137" s="35">
        <f>D110/D135</f>
        <v>3.3258718542925254</v>
      </c>
      <c r="E137" s="20">
        <f>C137/D137*100</f>
        <v>91.06911837251383</v>
      </c>
    </row>
    <row r="138" spans="1:5" s="7" customFormat="1" ht="30">
      <c r="A138" s="17" t="s">
        <v>24</v>
      </c>
      <c r="B138" s="18" t="s">
        <v>17</v>
      </c>
      <c r="C138" s="19">
        <v>6.7</v>
      </c>
      <c r="D138" s="19">
        <v>7</v>
      </c>
      <c r="E138" s="20">
        <f>C138/D138*100</f>
        <v>95.71428571428572</v>
      </c>
    </row>
    <row r="139" spans="1:5" s="7" customFormat="1" ht="30">
      <c r="A139" s="17" t="s">
        <v>25</v>
      </c>
      <c r="B139" s="18" t="s">
        <v>9</v>
      </c>
      <c r="C139" s="19">
        <v>25.2</v>
      </c>
      <c r="D139" s="19">
        <v>26.2</v>
      </c>
      <c r="E139" s="20">
        <f>C139/D139*100</f>
        <v>96.18320610687023</v>
      </c>
    </row>
    <row r="140" spans="1:5" s="7" customFormat="1" ht="15">
      <c r="A140" s="17" t="s">
        <v>27</v>
      </c>
      <c r="B140" s="18" t="s">
        <v>6</v>
      </c>
      <c r="C140" s="19">
        <v>0</v>
      </c>
      <c r="D140" s="19">
        <v>0</v>
      </c>
      <c r="E140" s="20" t="e">
        <f>C140/D140*100</f>
        <v>#DIV/0!</v>
      </c>
    </row>
    <row r="141" spans="1:5" s="7" customFormat="1" ht="15.75" thickBot="1">
      <c r="A141" s="36" t="s">
        <v>26</v>
      </c>
      <c r="B141" s="3" t="s">
        <v>6</v>
      </c>
      <c r="C141" s="37">
        <v>0</v>
      </c>
      <c r="D141" s="37">
        <v>0</v>
      </c>
      <c r="E141" s="38" t="e">
        <f>C141/D141*100</f>
        <v>#DIV/0!</v>
      </c>
    </row>
    <row r="142" spans="1:5" ht="15">
      <c r="A142" s="4"/>
      <c r="B142" s="2"/>
      <c r="C142" s="2"/>
      <c r="D142" s="2"/>
      <c r="E142" s="1"/>
    </row>
    <row r="143" spans="1:5" ht="15">
      <c r="A143" s="4"/>
      <c r="B143" s="2"/>
      <c r="C143" s="2"/>
      <c r="D143" s="2"/>
      <c r="E143" s="1"/>
    </row>
    <row r="144" spans="1:5" ht="15">
      <c r="A144" s="4"/>
      <c r="B144" s="2"/>
      <c r="C144" s="2"/>
      <c r="D144" s="2"/>
      <c r="E144" s="1"/>
    </row>
    <row r="145" spans="1:5" ht="15.75">
      <c r="A145" s="41" t="s">
        <v>92</v>
      </c>
      <c r="B145" s="41"/>
      <c r="C145" s="41"/>
      <c r="D145" s="41"/>
      <c r="E145" s="41"/>
    </row>
    <row r="146" spans="1:5" ht="15">
      <c r="A146" s="8"/>
      <c r="B146" s="2"/>
      <c r="C146" s="2"/>
      <c r="D146" s="2"/>
      <c r="E146" s="1"/>
    </row>
    <row r="147" spans="1:5" ht="53.25" customHeight="1">
      <c r="A147" s="41" t="s">
        <v>93</v>
      </c>
      <c r="B147" s="41"/>
      <c r="C147" s="41"/>
      <c r="D147" s="41"/>
      <c r="E147" s="41"/>
    </row>
    <row r="148" spans="1:5" ht="15">
      <c r="A148" s="8"/>
      <c r="B148" s="2"/>
      <c r="C148" s="2"/>
      <c r="D148" s="2"/>
      <c r="E148" s="1"/>
    </row>
    <row r="149" spans="1:5" ht="37.5" customHeight="1">
      <c r="A149" s="41" t="s">
        <v>94</v>
      </c>
      <c r="B149" s="41"/>
      <c r="C149" s="41"/>
      <c r="D149" s="41"/>
      <c r="E149" s="41"/>
    </row>
    <row r="150" spans="1:5" ht="14.25" customHeight="1">
      <c r="A150" s="5"/>
      <c r="B150" s="5"/>
      <c r="C150" s="5"/>
      <c r="D150" s="5"/>
      <c r="E150" s="5"/>
    </row>
    <row r="151" spans="1:5" ht="15.75">
      <c r="A151" s="41" t="s">
        <v>102</v>
      </c>
      <c r="B151" s="41"/>
      <c r="C151" s="41"/>
      <c r="D151" s="41"/>
      <c r="E151" s="41"/>
    </row>
    <row r="152" spans="1:5" ht="15.75">
      <c r="A152" s="6"/>
      <c r="B152" s="6"/>
      <c r="C152" s="6"/>
      <c r="D152" s="6"/>
      <c r="E152" s="6"/>
    </row>
    <row r="153" spans="1:5" ht="15" customHeight="1">
      <c r="A153" s="41" t="s">
        <v>97</v>
      </c>
      <c r="B153" s="42"/>
      <c r="C153" s="42"/>
      <c r="D153" s="42"/>
      <c r="E153" s="42"/>
    </row>
    <row r="154" spans="1:5" ht="15">
      <c r="A154" s="2"/>
      <c r="B154" s="2"/>
      <c r="C154" s="2"/>
      <c r="D154" s="2"/>
      <c r="E154" s="1"/>
    </row>
    <row r="155" spans="1:5" ht="15">
      <c r="A155" s="2"/>
      <c r="B155" s="2"/>
      <c r="C155" s="2"/>
      <c r="D155" s="2"/>
      <c r="E155" s="1"/>
    </row>
    <row r="156" spans="1:5" ht="15">
      <c r="A156" s="2"/>
      <c r="B156" s="2"/>
      <c r="C156" s="2"/>
      <c r="D156" s="2"/>
      <c r="E156" s="1"/>
    </row>
    <row r="157" spans="1:5" ht="15">
      <c r="A157" s="2"/>
      <c r="B157" s="2"/>
      <c r="C157" s="2"/>
      <c r="D157" s="2"/>
      <c r="E157" s="1"/>
    </row>
  </sheetData>
  <sheetProtection/>
  <mergeCells count="20">
    <mergeCell ref="A1:E1"/>
    <mergeCell ref="A9:E9"/>
    <mergeCell ref="A2:E2"/>
    <mergeCell ref="A3:E3"/>
    <mergeCell ref="A6:E6"/>
    <mergeCell ref="A7:A8"/>
    <mergeCell ref="B7:B8"/>
    <mergeCell ref="C7:D7"/>
    <mergeCell ref="E7:E8"/>
    <mergeCell ref="A5:E5"/>
    <mergeCell ref="A4:E4"/>
    <mergeCell ref="A153:E153"/>
    <mergeCell ref="A149:E149"/>
    <mergeCell ref="A151:E151"/>
    <mergeCell ref="A28:E28"/>
    <mergeCell ref="A86:E86"/>
    <mergeCell ref="A51:E51"/>
    <mergeCell ref="A68:E68"/>
    <mergeCell ref="A145:E145"/>
    <mergeCell ref="A147:E147"/>
  </mergeCells>
  <printOptions horizontalCentered="1"/>
  <pageMargins left="0.7874015748031497" right="0.3937007874015748" top="0.5905511811023623" bottom="0.5905511811023623" header="0.5118110236220472" footer="0.5118110236220472"/>
  <pageSetup fitToHeight="2" horizontalDpi="600" verticalDpi="600" orientation="portrait" paperSize="9" scale="61" r:id="rId1"/>
  <rowBreaks count="1" manualBreakCount="1">
    <brk id="10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2014-09-11T06:31:21Z</cp:lastPrinted>
  <dcterms:created xsi:type="dcterms:W3CDTF">2003-02-19T13:13:14Z</dcterms:created>
  <dcterms:modified xsi:type="dcterms:W3CDTF">2014-09-11T06:32:16Z</dcterms:modified>
  <cp:category/>
  <cp:version/>
  <cp:contentType/>
  <cp:contentStatus/>
</cp:coreProperties>
</file>